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2023 ПП\СКС-2023-В-3-412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I35" i="8" l="1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15" i="8"/>
  <c r="H35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<sst xmlns="http://schemas.openxmlformats.org/spreadsheetml/2006/main" count="94" uniqueCount="74">
  <si>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</si>
  <si>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</si>
  <si>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</si>
  <si>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</si>
  <si>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</si>
  <si>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</si>
  <si>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</si>
  <si>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</si>
  <si>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</si>
  <si>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</si>
  <si>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СКС-2023-В-3-412</t>
  </si>
  <si>
    <t>Капитальный ремонт станции катодной защиты - бурение скважин под А3 "Менделеевец" - МКГ. Местонахождение: ул. Пугачёвский тракт, 51, ул. Обувная, 136 ГОКС.</t>
  </si>
  <si>
    <t>Сводная ресурсная ведомость</t>
  </si>
  <si>
    <t>01.2.01.02-0031</t>
  </si>
  <si>
    <t>Битумы нефтяные строительные изоляционные БНИ-IV-3, БНИ-IV, БНИ-V</t>
  </si>
  <si>
    <t>т</t>
  </si>
  <si>
    <t>01.3.01.03-0002</t>
  </si>
  <si>
    <t>Керосин для технических целей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</si>
  <si>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</si>
  <si>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</si>
  <si>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</si>
  <si>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</si>
  <si>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</si>
  <si>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</si>
  <si>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01.7.06.03-0001</t>
  </si>
  <si>
    <t>Лента антикоррозионная полимерно-асмольная ЛИАМ</t>
  </si>
  <si>
    <t>м2</t>
  </si>
  <si>
    <t>01.7.07.12-0024</t>
  </si>
  <si>
    <t>Пленка полиэтиленовая, толщина 0,15 мм</t>
  </si>
  <si>
    <t>01.7.10.05-0001</t>
  </si>
  <si>
    <t>Кокс молотый</t>
  </si>
  <si>
    <t>01.7.11.07-0034</t>
  </si>
  <si>
    <t>Электроды сварочные Э42А, диаметр 4 мм</t>
  </si>
  <si>
    <t>01.7.17.11-0002</t>
  </si>
  <si>
    <t>Бумага шлифовальная</t>
  </si>
  <si>
    <t>1000 м2</t>
  </si>
  <si>
    <t>02.1.01.01-0001</t>
  </si>
  <si>
    <t>Глина</t>
  </si>
  <si>
    <t>02.3.01.02-1012</t>
  </si>
  <si>
    <t>Песок природный II класс, средний, круглые сита</t>
  </si>
  <si>
    <t>14.5.09.01-0001</t>
  </si>
  <si>
    <t>Ацетон технический, сорт I</t>
  </si>
  <si>
    <t>20.2.10.03-0006</t>
  </si>
  <si>
    <t>Наконечники кабельные медные соединительные</t>
  </si>
  <si>
    <t>100 шт</t>
  </si>
  <si>
    <t>25.2.01.01-0018</t>
  </si>
  <si>
    <t>Бирки маркировочные пластмассовые У134</t>
  </si>
  <si>
    <t>999-9950</t>
  </si>
  <si>
    <t>Вспомогательные ненормируемые ресурсы (2% от Оплаты труда рабочих)</t>
  </si>
  <si>
    <t>руб</t>
  </si>
  <si>
    <t>ФССЦ-01.4.01.03-0153</t>
  </si>
  <si>
    <t>Долото шнековое, диаметр 250 мм _ (расход=0,144шт/100м - по ФЕР04-01-043-02 в ред 2014г с изм 1-3)</t>
  </si>
  <si>
    <t>шт</t>
  </si>
  <si>
    <t>ФССЦ-01.4.01.10-0055</t>
  </si>
  <si>
    <t>Шнек телескопический для бурения скважин в грунтах группы 1-4, длина 8680-15000 мм, диаметр 250 мм_ (расход=0,45шт/100м скважины - по ФЕР-05, Прил.5.3)</t>
  </si>
  <si>
    <t>ФССЦ-02.2.05.04-1767</t>
  </si>
  <si>
    <t>Щебень М 400, фракция 20-40 мм, группа 2</t>
  </si>
  <si>
    <t>ФССЦ-04.1.02.05-0003</t>
  </si>
  <si>
    <t>Смеси бетонные тяжелого бетона (БСТ), класс В7,5 (М100)</t>
  </si>
  <si>
    <t>ФССЦ-07.2.07.04-0002</t>
  </si>
  <si>
    <t>Конструкции стальные индивидуальные листовые сварные из стали, толщина 3-10 мм, масса до 0,1 т_ (оголовок, вес 1шт - 6кг)</t>
  </si>
  <si>
    <t/>
  </si>
  <si>
    <t>Итого "Материалы"</t>
  </si>
  <si>
    <t xml:space="preserve">               Оборудование</t>
  </si>
  <si>
    <t>ТЦ_20.9.02.01_59_5902133738_01.09.2022_02</t>
  </si>
  <si>
    <t>Глубинный анодный заземлитель "Менделеевец" МГК ТУ 3435-005-24707490-2003  2МГК-20-ТМ</t>
  </si>
  <si>
    <t>к-т</t>
  </si>
  <si>
    <t>ТЦ_20.9.02.01_59_5905027791_20.09.2023_02</t>
  </si>
  <si>
    <t>Контрольно-измерительный пункт Скип-Г-2-2-УХЛ1</t>
  </si>
  <si>
    <t>Итого "Оборудование"</t>
  </si>
  <si>
    <t>(наименование стройки)</t>
  </si>
  <si>
    <t xml:space="preserve">ВЕДОМОСТЬ РЕСУРСОВ </t>
  </si>
  <si>
    <t>к  ТЗ СКС-2023-В-3-412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</si>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</sst>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0"/>
      <name val="Verdana"/>
      <family val="2"/>
      <charset val="204"/>
    </font>
    <font>
      <sz val="9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4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13" fillId="0" borderId="5" xfId="23" applyNumberFormat="1" applyFont="1" applyBorder="1" applyAlignment="1">
      <alignment horizontal="center" vertical="center" wrapText="1"/>
    </xf>
    <xf numFmtId="0" fontId="14" fillId="0" borderId="0" xfId="0" applyFont="1"/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23" applyFont="1" applyAlignment="1">
      <alignment horizontal="center" vertical="center" wrapText="1"/>
    </xf>
    <xf numFmtId="49" fontId="13" fillId="0" borderId="0" xfId="23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9" fillId="0" borderId="0" xfId="0" applyFont="1"/>
    <xf numFmtId="2" fontId="7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42"/>
  <sheetViews>
    <sheetView showGridLines="0" tabSelected="1" topLeftCell="B1" zoomScaleNormal="100" workbookViewId="0">
      <selection activeCell="K37" sqref="K37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6.140625" style="2" customWidth="1"/>
    <col min="4" max="4" width="10.7109375" style="2" customWidth="1"/>
    <col min="5" max="5" width="10.7109375" style="1" customWidth="1"/>
    <col min="6" max="9" width="13.7109375" style="2" customWidth="1"/>
    <col min="10" max="16384" width="9.140625" style="2"/>
  </cols>
  <sheetData>
    <row r="1" spans="1:9" customFormat="1" x14ac:dyDescent="0.2">
      <c r="A1" s="39" t="s">
        <v>11</v>
      </c>
      <c r="B1" s="39"/>
      <c r="C1" s="39"/>
      <c r="D1" s="39"/>
      <c r="E1" s="39"/>
      <c r="F1" s="39"/>
      <c r="G1" s="39"/>
      <c r="H1" s="39"/>
      <c r="I1" s="39"/>
    </row>
    <row r="2" spans="1:9" s="35" customFormat="1" ht="21.75" customHeight="1" x14ac:dyDescent="0.15">
      <c r="A2" s="34"/>
      <c r="B2" s="34"/>
      <c r="C2" s="34"/>
      <c r="D2" s="34"/>
      <c r="E2" s="34"/>
      <c r="F2" s="34"/>
      <c r="G2" s="34"/>
      <c r="H2" s="34"/>
      <c r="I2" s="34"/>
    </row>
    <row r="3" spans="1:9" s="35" customFormat="1" ht="11.25" x14ac:dyDescent="0.15">
      <c r="A3" s="40" t="s">
        <v>70</v>
      </c>
      <c r="B3" s="40"/>
      <c r="C3" s="40"/>
      <c r="D3" s="40"/>
      <c r="E3" s="40"/>
      <c r="F3" s="40"/>
      <c r="G3" s="40"/>
      <c r="H3" s="40"/>
      <c r="I3" s="40"/>
    </row>
    <row r="4" spans="1:9" s="35" customFormat="1" ht="6.75" customHeight="1" x14ac:dyDescent="0.15">
      <c r="A4" s="36"/>
      <c r="B4" s="36"/>
      <c r="C4" s="36"/>
      <c r="D4" s="36"/>
      <c r="E4" s="36"/>
      <c r="F4" s="36"/>
      <c r="G4" s="36"/>
      <c r="H4" s="36"/>
    </row>
    <row r="5" spans="1:9" s="35" customFormat="1" ht="14.25" customHeight="1" x14ac:dyDescent="0.15">
      <c r="A5" s="37" t="s">
        <v>71</v>
      </c>
      <c r="B5" s="37"/>
      <c r="C5" s="37"/>
      <c r="D5" s="37"/>
      <c r="E5" s="37"/>
      <c r="F5" s="37"/>
      <c r="G5" s="37"/>
      <c r="H5" s="37"/>
      <c r="I5" s="37"/>
    </row>
    <row r="6" spans="1:9" s="35" customFormat="1" ht="12.75" customHeight="1" x14ac:dyDescent="0.15">
      <c r="A6" s="38" t="s">
        <v>72</v>
      </c>
      <c r="B6" s="38"/>
      <c r="C6" s="38"/>
      <c r="D6" s="38"/>
      <c r="E6" s="38"/>
      <c r="F6" s="38"/>
      <c r="G6" s="38"/>
      <c r="H6" s="38"/>
      <c r="I6" s="38"/>
    </row>
    <row r="7" spans="1:9" ht="6" customHeight="1" x14ac:dyDescent="0.2">
      <c r="B7" s="3"/>
      <c r="C7" s="4"/>
      <c r="D7" s="5"/>
      <c r="E7" s="6"/>
      <c r="F7" s="7"/>
      <c r="G7" s="7"/>
      <c r="H7" s="7"/>
      <c r="I7" s="7"/>
    </row>
    <row r="8" spans="1:9" ht="12.75" customHeight="1" x14ac:dyDescent="0.2">
      <c r="B8" s="10" t="s">
        <v>8</v>
      </c>
      <c r="C8" s="13" t="s">
        <v>0</v>
      </c>
      <c r="D8" s="13" t="s">
        <v>1</v>
      </c>
      <c r="E8" s="16" t="s">
        <v>7</v>
      </c>
      <c r="F8" s="19" t="s">
        <v>4</v>
      </c>
      <c r="G8" s="19"/>
      <c r="H8" s="19" t="s">
        <v>6</v>
      </c>
      <c r="I8" s="19"/>
    </row>
    <row r="9" spans="1:9" ht="12.75" customHeight="1" x14ac:dyDescent="0.2">
      <c r="B9" s="11"/>
      <c r="C9" s="14"/>
      <c r="D9" s="14"/>
      <c r="E9" s="17"/>
      <c r="F9" s="9" t="s">
        <v>2</v>
      </c>
      <c r="G9" s="9" t="s">
        <v>3</v>
      </c>
      <c r="H9" s="9" t="s">
        <v>2</v>
      </c>
      <c r="I9" s="9" t="s">
        <v>3</v>
      </c>
    </row>
    <row r="10" spans="1:9" x14ac:dyDescent="0.2">
      <c r="B10" s="12"/>
      <c r="C10" s="15"/>
      <c r="D10" s="15"/>
      <c r="E10" s="18"/>
      <c r="F10" s="8" t="s">
        <v>5</v>
      </c>
      <c r="G10" s="8" t="s">
        <v>5</v>
      </c>
      <c r="H10" s="8" t="s">
        <v>5</v>
      </c>
      <c r="I10" s="8" t="s">
        <v>5</v>
      </c>
    </row>
    <row r="11" spans="1:9" x14ac:dyDescent="0.2">
      <c r="B11" s="20">
        <v>1</v>
      </c>
      <c r="C11" s="20">
        <v>2</v>
      </c>
      <c r="D11" s="20">
        <v>3</v>
      </c>
      <c r="E11" s="21">
        <v>4</v>
      </c>
      <c r="F11" s="20">
        <v>5</v>
      </c>
      <c r="G11" s="20">
        <v>6</v>
      </c>
      <c r="H11" s="20">
        <v>7</v>
      </c>
      <c r="I11" s="20">
        <v>8</v>
      </c>
    </row>
    <row r="12" spans="1:9" ht="17.850000000000001" customHeight="1" x14ac:dyDescent="0.2">
      <c r="B12" s="22" t="s">
        <v>9</v>
      </c>
      <c r="C12" s="23"/>
      <c r="D12" s="23"/>
      <c r="E12" s="23"/>
      <c r="F12" s="23"/>
      <c r="G12" s="23"/>
      <c r="H12" s="23"/>
      <c r="I12" s="23"/>
    </row>
    <row r="13" spans="1:9" ht="76.5" x14ac:dyDescent="0.2">
      <c r="B13" s="24" t="s">
        <v>10</v>
      </c>
      <c r="C13" s="25" t="s">
        <v>11</v>
      </c>
      <c r="D13" s="26"/>
      <c r="E13" s="24">
        <v>1</v>
      </c>
      <c r="F13" s="27"/>
      <c r="G13" s="27"/>
      <c r="H13" s="27"/>
      <c r="I13" s="27"/>
    </row>
    <row r="14" spans="1:9" ht="17.850000000000001" customHeight="1" x14ac:dyDescent="0.2">
      <c r="B14" s="22" t="s">
        <v>12</v>
      </c>
      <c r="C14" s="23"/>
      <c r="D14" s="23"/>
      <c r="E14" s="23"/>
      <c r="F14" s="23"/>
      <c r="G14" s="23"/>
      <c r="H14" s="23"/>
      <c r="I14" s="23"/>
    </row>
    <row r="15" spans="1:9" ht="38.25" x14ac:dyDescent="0.2">
      <c r="B15" s="30" t="s">
        <v>13</v>
      </c>
      <c r="C15" s="31" t="s">
        <v>14</v>
      </c>
      <c r="D15" s="32" t="s">
        <v>15</v>
      </c>
      <c r="E15" s="30">
        <v>0.124</v>
      </c>
      <c r="F15" s="33">
        <v>1412.5</v>
      </c>
      <c r="G15" s="33"/>
      <c r="H15" s="33">
        <v>175.15</v>
      </c>
      <c r="I15" s="42">
        <f>H15*8.44</f>
        <v>1478.2659999999998</v>
      </c>
    </row>
    <row r="16" spans="1:9" ht="25.5" x14ac:dyDescent="0.2">
      <c r="B16" s="30" t="s">
        <v>16</v>
      </c>
      <c r="C16" s="31" t="s">
        <v>17</v>
      </c>
      <c r="D16" s="32" t="s">
        <v>15</v>
      </c>
      <c r="E16" s="30">
        <v>2.8E-3</v>
      </c>
      <c r="F16" s="33">
        <v>2606.9</v>
      </c>
      <c r="G16" s="33"/>
      <c r="H16" s="33">
        <v>7.3</v>
      </c>
      <c r="I16" s="42">
        <f t="shared" ref="I16:I34" si="0">H16*8.44</f>
        <v>61.611999999999995</v>
      </c>
    </row>
    <row r="17" spans="2:9" ht="25.5" x14ac:dyDescent="0.2">
      <c r="B17" s="30" t="s">
        <v>18</v>
      </c>
      <c r="C17" s="31" t="s">
        <v>19</v>
      </c>
      <c r="D17" s="32" t="s">
        <v>20</v>
      </c>
      <c r="E17" s="30">
        <v>2</v>
      </c>
      <c r="F17" s="33">
        <v>6.09</v>
      </c>
      <c r="G17" s="33"/>
      <c r="H17" s="33">
        <v>12.18</v>
      </c>
      <c r="I17" s="42">
        <f t="shared" si="0"/>
        <v>102.79919999999998</v>
      </c>
    </row>
    <row r="18" spans="2:9" ht="25.5" x14ac:dyDescent="0.2">
      <c r="B18" s="30" t="s">
        <v>21</v>
      </c>
      <c r="C18" s="31" t="s">
        <v>22</v>
      </c>
      <c r="D18" s="32" t="s">
        <v>23</v>
      </c>
      <c r="E18" s="30">
        <v>12.301</v>
      </c>
      <c r="F18" s="33">
        <v>2.44</v>
      </c>
      <c r="G18" s="33"/>
      <c r="H18" s="33">
        <v>30.01</v>
      </c>
      <c r="I18" s="42">
        <f t="shared" si="0"/>
        <v>253.28440000000001</v>
      </c>
    </row>
    <row r="19" spans="2:9" ht="25.5" x14ac:dyDescent="0.2">
      <c r="B19" s="30" t="s">
        <v>24</v>
      </c>
      <c r="C19" s="31" t="s">
        <v>25</v>
      </c>
      <c r="D19" s="32" t="s">
        <v>26</v>
      </c>
      <c r="E19" s="30">
        <v>0.24</v>
      </c>
      <c r="F19" s="33">
        <v>26</v>
      </c>
      <c r="G19" s="33"/>
      <c r="H19" s="33">
        <v>6.24</v>
      </c>
      <c r="I19" s="42">
        <f t="shared" si="0"/>
        <v>52.665599999999998</v>
      </c>
    </row>
    <row r="20" spans="2:9" ht="25.5" x14ac:dyDescent="0.2">
      <c r="B20" s="30" t="s">
        <v>27</v>
      </c>
      <c r="C20" s="31" t="s">
        <v>28</v>
      </c>
      <c r="D20" s="32" t="s">
        <v>26</v>
      </c>
      <c r="E20" s="30">
        <v>3</v>
      </c>
      <c r="F20" s="33">
        <v>3.62</v>
      </c>
      <c r="G20" s="33"/>
      <c r="H20" s="33">
        <v>10.86</v>
      </c>
      <c r="I20" s="42">
        <f t="shared" si="0"/>
        <v>91.658399999999986</v>
      </c>
    </row>
    <row r="21" spans="2:9" ht="25.5" x14ac:dyDescent="0.2">
      <c r="B21" s="30" t="s">
        <v>29</v>
      </c>
      <c r="C21" s="31" t="s">
        <v>30</v>
      </c>
      <c r="D21" s="32" t="s">
        <v>15</v>
      </c>
      <c r="E21" s="30">
        <v>8.9600000000000009</v>
      </c>
      <c r="F21" s="33">
        <v>1013.7</v>
      </c>
      <c r="G21" s="33"/>
      <c r="H21" s="33">
        <v>9082.75</v>
      </c>
      <c r="I21" s="42">
        <f t="shared" si="0"/>
        <v>76658.409999999989</v>
      </c>
    </row>
    <row r="22" spans="2:9" ht="25.5" x14ac:dyDescent="0.2">
      <c r="B22" s="30" t="s">
        <v>31</v>
      </c>
      <c r="C22" s="31" t="s">
        <v>32</v>
      </c>
      <c r="D22" s="32" t="s">
        <v>20</v>
      </c>
      <c r="E22" s="30">
        <v>120.08</v>
      </c>
      <c r="F22" s="33">
        <v>10.57</v>
      </c>
      <c r="G22" s="33"/>
      <c r="H22" s="33">
        <v>1269.25</v>
      </c>
      <c r="I22" s="42">
        <f t="shared" si="0"/>
        <v>10712.47</v>
      </c>
    </row>
    <row r="23" spans="2:9" ht="25.5" x14ac:dyDescent="0.2">
      <c r="B23" s="30" t="s">
        <v>33</v>
      </c>
      <c r="C23" s="31" t="s">
        <v>34</v>
      </c>
      <c r="D23" s="32" t="s">
        <v>35</v>
      </c>
      <c r="E23" s="30">
        <v>2.0000000000000001E-4</v>
      </c>
      <c r="F23" s="33">
        <v>32123.15</v>
      </c>
      <c r="G23" s="33"/>
      <c r="H23" s="33">
        <v>6.42</v>
      </c>
      <c r="I23" s="42">
        <f t="shared" si="0"/>
        <v>54.184799999999996</v>
      </c>
    </row>
    <row r="24" spans="2:9" ht="25.5" x14ac:dyDescent="0.2">
      <c r="B24" s="30" t="s">
        <v>36</v>
      </c>
      <c r="C24" s="31" t="s">
        <v>37</v>
      </c>
      <c r="D24" s="32" t="s">
        <v>23</v>
      </c>
      <c r="E24" s="30">
        <v>2.04</v>
      </c>
      <c r="F24" s="33">
        <v>87.8</v>
      </c>
      <c r="G24" s="33"/>
      <c r="H24" s="33">
        <v>179.11</v>
      </c>
      <c r="I24" s="42">
        <f t="shared" si="0"/>
        <v>1511.6884</v>
      </c>
    </row>
    <row r="25" spans="2:9" ht="25.5" x14ac:dyDescent="0.2">
      <c r="B25" s="30" t="s">
        <v>38</v>
      </c>
      <c r="C25" s="31" t="s">
        <v>39</v>
      </c>
      <c r="D25" s="32" t="s">
        <v>23</v>
      </c>
      <c r="E25" s="30">
        <v>14.76</v>
      </c>
      <c r="F25" s="33">
        <v>59.99</v>
      </c>
      <c r="G25" s="33"/>
      <c r="H25" s="33">
        <v>885.45</v>
      </c>
      <c r="I25" s="42">
        <f t="shared" si="0"/>
        <v>7473.1980000000003</v>
      </c>
    </row>
    <row r="26" spans="2:9" ht="25.5" x14ac:dyDescent="0.2">
      <c r="B26" s="30" t="s">
        <v>40</v>
      </c>
      <c r="C26" s="31" t="s">
        <v>41</v>
      </c>
      <c r="D26" s="32" t="s">
        <v>15</v>
      </c>
      <c r="E26" s="30">
        <v>2E-3</v>
      </c>
      <c r="F26" s="33">
        <v>7716.7</v>
      </c>
      <c r="G26" s="33"/>
      <c r="H26" s="33">
        <v>15.43</v>
      </c>
      <c r="I26" s="42">
        <f t="shared" si="0"/>
        <v>130.22919999999999</v>
      </c>
    </row>
    <row r="27" spans="2:9" ht="25.5" x14ac:dyDescent="0.2">
      <c r="B27" s="30" t="s">
        <v>42</v>
      </c>
      <c r="C27" s="31" t="s">
        <v>43</v>
      </c>
      <c r="D27" s="32" t="s">
        <v>44</v>
      </c>
      <c r="E27" s="30">
        <v>0.2</v>
      </c>
      <c r="F27" s="33">
        <v>365</v>
      </c>
      <c r="G27" s="33"/>
      <c r="H27" s="33">
        <v>73</v>
      </c>
      <c r="I27" s="42">
        <f t="shared" si="0"/>
        <v>616.12</v>
      </c>
    </row>
    <row r="28" spans="2:9" ht="25.5" x14ac:dyDescent="0.2">
      <c r="B28" s="30" t="s">
        <v>45</v>
      </c>
      <c r="C28" s="31" t="s">
        <v>46</v>
      </c>
      <c r="D28" s="32" t="s">
        <v>44</v>
      </c>
      <c r="E28" s="30">
        <v>0.08</v>
      </c>
      <c r="F28" s="33">
        <v>125</v>
      </c>
      <c r="G28" s="33"/>
      <c r="H28" s="33">
        <v>10</v>
      </c>
      <c r="I28" s="42">
        <f t="shared" si="0"/>
        <v>84.399999999999991</v>
      </c>
    </row>
    <row r="29" spans="2:9" ht="38.25" x14ac:dyDescent="0.2">
      <c r="B29" s="30" t="s">
        <v>47</v>
      </c>
      <c r="C29" s="31" t="s">
        <v>48</v>
      </c>
      <c r="D29" s="32" t="s">
        <v>49</v>
      </c>
      <c r="E29" s="30">
        <v>0.1028</v>
      </c>
      <c r="F29" s="33">
        <v>1</v>
      </c>
      <c r="G29" s="33"/>
      <c r="H29" s="33">
        <v>0.1</v>
      </c>
      <c r="I29" s="42">
        <f t="shared" si="0"/>
        <v>0.84399999999999997</v>
      </c>
    </row>
    <row r="30" spans="2:9" ht="39.75" customHeight="1" x14ac:dyDescent="0.2">
      <c r="B30" s="30" t="s">
        <v>50</v>
      </c>
      <c r="C30" s="31" t="s">
        <v>51</v>
      </c>
      <c r="D30" s="32" t="s">
        <v>52</v>
      </c>
      <c r="E30" s="30">
        <v>0.1152</v>
      </c>
      <c r="F30" s="33">
        <v>699.6</v>
      </c>
      <c r="G30" s="33"/>
      <c r="H30" s="33">
        <v>80.59</v>
      </c>
      <c r="I30" s="42">
        <f t="shared" si="0"/>
        <v>680.17959999999994</v>
      </c>
    </row>
    <row r="31" spans="2:9" ht="63.75" x14ac:dyDescent="0.2">
      <c r="B31" s="30" t="s">
        <v>53</v>
      </c>
      <c r="C31" s="31" t="s">
        <v>54</v>
      </c>
      <c r="D31" s="32" t="s">
        <v>52</v>
      </c>
      <c r="E31" s="30">
        <v>0.36</v>
      </c>
      <c r="F31" s="33">
        <v>21964.35</v>
      </c>
      <c r="G31" s="33"/>
      <c r="H31" s="33">
        <v>7907.17</v>
      </c>
      <c r="I31" s="42">
        <f t="shared" si="0"/>
        <v>66736.51479999999</v>
      </c>
    </row>
    <row r="32" spans="2:9" ht="38.25" x14ac:dyDescent="0.2">
      <c r="B32" s="30" t="s">
        <v>55</v>
      </c>
      <c r="C32" s="31" t="s">
        <v>56</v>
      </c>
      <c r="D32" s="32" t="s">
        <v>23</v>
      </c>
      <c r="E32" s="30">
        <v>0.92</v>
      </c>
      <c r="F32" s="33">
        <v>91.5</v>
      </c>
      <c r="G32" s="33"/>
      <c r="H32" s="33">
        <v>84.18</v>
      </c>
      <c r="I32" s="42">
        <f t="shared" si="0"/>
        <v>710.47919999999999</v>
      </c>
    </row>
    <row r="33" spans="2:9" ht="38.25" x14ac:dyDescent="0.2">
      <c r="B33" s="30" t="s">
        <v>57</v>
      </c>
      <c r="C33" s="31" t="s">
        <v>58</v>
      </c>
      <c r="D33" s="32" t="s">
        <v>23</v>
      </c>
      <c r="E33" s="30">
        <v>1.224</v>
      </c>
      <c r="F33" s="33">
        <v>560</v>
      </c>
      <c r="G33" s="33"/>
      <c r="H33" s="33">
        <v>685.44</v>
      </c>
      <c r="I33" s="42">
        <f t="shared" si="0"/>
        <v>5785.1135999999997</v>
      </c>
    </row>
    <row r="34" spans="2:9" ht="51" x14ac:dyDescent="0.2">
      <c r="B34" s="30" t="s">
        <v>59</v>
      </c>
      <c r="C34" s="31" t="s">
        <v>60</v>
      </c>
      <c r="D34" s="32" t="s">
        <v>15</v>
      </c>
      <c r="E34" s="30">
        <v>2.4E-2</v>
      </c>
      <c r="F34" s="33">
        <v>10508</v>
      </c>
      <c r="G34" s="33"/>
      <c r="H34" s="33">
        <v>252.19</v>
      </c>
      <c r="I34" s="42">
        <f t="shared" si="0"/>
        <v>2128.4836</v>
      </c>
    </row>
    <row r="35" spans="2:9" s="41" customFormat="1" x14ac:dyDescent="0.2">
      <c r="B35" s="24"/>
      <c r="C35" s="25" t="s">
        <v>62</v>
      </c>
      <c r="D35" s="26"/>
      <c r="E35" s="24"/>
      <c r="F35" s="27"/>
      <c r="G35" s="27"/>
      <c r="H35" s="43">
        <f>SUM(H15:H34)</f>
        <v>20772.82</v>
      </c>
      <c r="I35" s="43">
        <f>SUM(I15:I34)</f>
        <v>175322.60080000001</v>
      </c>
    </row>
    <row r="36" spans="2:9" ht="17.850000000000001" customHeight="1" x14ac:dyDescent="0.2">
      <c r="B36" s="28" t="s">
        <v>63</v>
      </c>
      <c r="C36" s="29"/>
      <c r="D36" s="29"/>
      <c r="E36" s="29"/>
      <c r="F36" s="29"/>
      <c r="G36" s="29"/>
      <c r="H36" s="29"/>
      <c r="I36" s="29"/>
    </row>
    <row r="37" spans="2:9" ht="76.5" x14ac:dyDescent="0.2">
      <c r="B37" s="30" t="s">
        <v>64</v>
      </c>
      <c r="C37" s="31" t="s">
        <v>65</v>
      </c>
      <c r="D37" s="32" t="s">
        <v>66</v>
      </c>
      <c r="E37" s="30">
        <v>4</v>
      </c>
      <c r="F37" s="33"/>
      <c r="G37" s="33">
        <v>105586.07</v>
      </c>
      <c r="H37" s="33"/>
      <c r="I37" s="33">
        <v>422344.28</v>
      </c>
    </row>
    <row r="38" spans="2:9" ht="76.5" x14ac:dyDescent="0.2">
      <c r="B38" s="30" t="s">
        <v>67</v>
      </c>
      <c r="C38" s="31" t="s">
        <v>68</v>
      </c>
      <c r="D38" s="32" t="s">
        <v>66</v>
      </c>
      <c r="E38" s="30">
        <v>4</v>
      </c>
      <c r="F38" s="33"/>
      <c r="G38" s="33">
        <v>6600</v>
      </c>
      <c r="H38" s="33"/>
      <c r="I38" s="33">
        <v>26400</v>
      </c>
    </row>
    <row r="39" spans="2:9" x14ac:dyDescent="0.2">
      <c r="B39" s="30"/>
      <c r="C39" s="31"/>
      <c r="D39" s="32"/>
      <c r="E39" s="30"/>
      <c r="F39" s="33"/>
      <c r="G39" s="33"/>
      <c r="H39" s="33"/>
      <c r="I39" s="33"/>
    </row>
    <row r="40" spans="2:9" x14ac:dyDescent="0.2">
      <c r="B40" s="24" t="s">
        <v>61</v>
      </c>
      <c r="C40" s="25" t="s">
        <v>69</v>
      </c>
      <c r="D40" s="26"/>
      <c r="E40" s="24" t="s">
        <v>61</v>
      </c>
      <c r="F40" s="27"/>
      <c r="G40" s="27"/>
      <c r="H40" s="27"/>
      <c r="I40" s="27">
        <v>448744.28</v>
      </c>
    </row>
    <row r="41" spans="2:9" x14ac:dyDescent="0.2">
      <c r="B41" s="6"/>
      <c r="C41" s="4"/>
      <c r="D41" s="5"/>
      <c r="E41" s="6"/>
      <c r="F41" s="7"/>
      <c r="G41" s="7"/>
      <c r="H41" s="7"/>
      <c r="I41" s="7"/>
    </row>
    <row r="42" spans="2:9" x14ac:dyDescent="0.2">
      <c r="B42" s="1" t="s">
        <v>73</v>
      </c>
    </row>
  </sheetData>
  <mergeCells count="13">
    <mergeCell ref="A1:I2"/>
    <mergeCell ref="A3:I3"/>
    <mergeCell ref="A5:I5"/>
    <mergeCell ref="A6:I6"/>
    <mergeCell ref="B12:I12"/>
    <mergeCell ref="B14:I14"/>
    <mergeCell ref="B36:I36"/>
    <mergeCell ref="B8:B10"/>
    <mergeCell ref="C8:C10"/>
    <mergeCell ref="D8:D10"/>
    <mergeCell ref="E8:E10"/>
    <mergeCell ref="F8:G8"/>
    <mergeCell ref="H8:I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2023-09-20T11:18:55Z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